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https://delta.sm.ee/dhs/webdav/c1e3bb53ba2e6ea8627915dec71f8313ae367212/38007240213/01fd7877-6c3a-4fe4-9ef6-c99bf55d7485/"/>
    </mc:Choice>
  </mc:AlternateContent>
  <xr:revisionPtr revIDLastSave="0" documentId="13_ncr:1_{C16EC671-A8DA-4CED-942F-67361CA801C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eht1" sheetId="1" r:id="rId1"/>
  </sheets>
  <definedNames>
    <definedName name="Tekst6" localSheetId="0">Leht1!$C$2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6" i="1" l="1"/>
  <c r="I37" i="1"/>
  <c r="I38" i="1"/>
  <c r="I35" i="1"/>
  <c r="F19" i="1" l="1"/>
  <c r="F20" i="1"/>
  <c r="F22" i="1"/>
  <c r="F23" i="1"/>
  <c r="D21" i="1" l="1"/>
  <c r="E21" i="1"/>
  <c r="C21" i="1"/>
  <c r="D26" i="1"/>
  <c r="E26" i="1"/>
  <c r="C26" i="1"/>
  <c r="F26" i="1" s="1"/>
  <c r="E18" i="1"/>
  <c r="D18" i="1"/>
  <c r="C18" i="1"/>
  <c r="F21" i="1" l="1"/>
  <c r="F18" i="1"/>
  <c r="C24" i="1"/>
  <c r="D17" i="1"/>
  <c r="C17" i="1"/>
  <c r="E17" i="1"/>
  <c r="C25" i="1"/>
  <c r="F17" i="1" l="1"/>
  <c r="C27" i="1"/>
  <c r="E24" i="1"/>
  <c r="E25" i="1" s="1"/>
  <c r="G35" i="1" s="1"/>
  <c r="D24" i="1"/>
  <c r="F24" i="1" s="1"/>
  <c r="G37" i="1" l="1"/>
  <c r="G38" i="1"/>
  <c r="H38" i="1" s="1"/>
  <c r="D25" i="1"/>
  <c r="F25" i="1" s="1"/>
  <c r="G36" i="1" l="1"/>
  <c r="H36" i="1" s="1"/>
  <c r="D27" i="1"/>
  <c r="E27" i="1" s="1"/>
  <c r="C35" i="1"/>
  <c r="E35" i="1"/>
  <c r="C37" i="1" l="1"/>
  <c r="C38" i="1"/>
  <c r="E37" i="1"/>
  <c r="E38" i="1"/>
  <c r="F38" i="1" s="1"/>
  <c r="E36" i="1" l="1"/>
  <c r="F36" i="1" s="1"/>
  <c r="C36" i="1"/>
  <c r="D36" i="1" s="1"/>
</calcChain>
</file>

<file path=xl/sharedStrings.xml><?xml version="1.0" encoding="utf-8"?>
<sst xmlns="http://schemas.openxmlformats.org/spreadsheetml/2006/main" count="57" uniqueCount="46">
  <si>
    <t>Aasta</t>
  </si>
  <si>
    <t>Kokku</t>
  </si>
  <si>
    <t xml:space="preserve">Abikõlblik kulu </t>
  </si>
  <si>
    <t>Rea nr</t>
  </si>
  <si>
    <t>Kulukoht</t>
  </si>
  <si>
    <t>1</t>
  </si>
  <si>
    <t>TAT otsesed kulud</t>
  </si>
  <si>
    <t>1.2</t>
  </si>
  <si>
    <t>1.2.1</t>
  </si>
  <si>
    <t>1.2.2</t>
  </si>
  <si>
    <t>2</t>
  </si>
  <si>
    <t>Kaudsed kulud</t>
  </si>
  <si>
    <t>3</t>
  </si>
  <si>
    <t>4</t>
  </si>
  <si>
    <t>Otsesed personalikulud kokku</t>
  </si>
  <si>
    <t>5</t>
  </si>
  <si>
    <t>TAT finantsplaan</t>
  </si>
  <si>
    <t>Finantsallikate jaotus</t>
  </si>
  <si>
    <t>Summa</t>
  </si>
  <si>
    <t>Osakaal (%)</t>
  </si>
  <si>
    <t>Toetus kokku (rida 2.1 + rida 2.2)</t>
  </si>
  <si>
    <t>2.1</t>
  </si>
  <si>
    <t>2.2</t>
  </si>
  <si>
    <t xml:space="preserve">Omafinantseering </t>
  </si>
  <si>
    <t>Otsene personalikulu</t>
  </si>
  <si>
    <t>Teenuse piloteerimine ja arendamine</t>
  </si>
  <si>
    <t>sh riiklik kaasfinantseering</t>
  </si>
  <si>
    <t>6</t>
  </si>
  <si>
    <t xml:space="preserve">Kokku </t>
  </si>
  <si>
    <t>TAT eelarve kulukohtade kaupa</t>
  </si>
  <si>
    <t>TAT eelarve kokku aastate kaupa (rida 2 + rida 3)</t>
  </si>
  <si>
    <t>Kaitstud töötamise teenuse väljaarendamine ja osutamine</t>
  </si>
  <si>
    <t>Kokku (rida 1 + rida 2)</t>
  </si>
  <si>
    <t>Jaotamata eelarve</t>
  </si>
  <si>
    <t>"Sotsiaalkaitse ja pikaajalise hoolduse kättesaadavus" kinnitatud toetuse andmise tingimused</t>
  </si>
  <si>
    <t>TAT nimi: Sotsiaalkaitse ja pikaajalise hoolduse kättesaadavus</t>
  </si>
  <si>
    <t>TAT elluviija: Sotsiaalkindlustusamet</t>
  </si>
  <si>
    <t>Eelarve kokku (2022-2024)</t>
  </si>
  <si>
    <t>1.1</t>
  </si>
  <si>
    <t>1.1.1</t>
  </si>
  <si>
    <t>1.1.2</t>
  </si>
  <si>
    <t>Lisa</t>
  </si>
  <si>
    <t>Integreeritud, isikukeskse ja paindliku erihoolekandeteenuste süsteemi katsetamine</t>
  </si>
  <si>
    <t>sh ESF+i osalus (kuni 70%)</t>
  </si>
  <si>
    <t>TAT abikõlblikkuse periood: 01.03.2022-31.12.2024</t>
  </si>
  <si>
    <t>Sotsiaalkaitseministri ......09.2022 käskkirjaga nr 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</si>
</sst>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_k_r_-;\-* #,##0.00\ _k_r_-;_-* &quot;-&quot;??\ _k_r_-;_-@_-"/>
    <numFmt numFmtId="166" formatCode="_-* #,##0\ _€_-;\-* #,##0\ _€_-;_-* &quot;-&quot;??\ _€_-;_-@_-"/>
    <numFmt numFmtId="167" formatCode="#,##0.00_ ;\-#,##0.0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color rgb="FFFF0000"/>
      <name val="Arial"/>
      <family val="2"/>
      <charset val="186"/>
    </font>
    <font>
      <i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color indexed="10"/>
      <name val="Arial"/>
      <family val="2"/>
      <charset val="186"/>
    </font>
    <font>
      <vertAlign val="superscript"/>
      <sz val="10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1"/>
      <color rgb="FF000000"/>
      <name val="Calibri"/>
      <family val="2"/>
      <charset val="186"/>
    </font>
    <font>
      <sz val="16"/>
      <name val="Arial"/>
      <family val="2"/>
      <charset val="186"/>
    </font>
    <font>
      <sz val="11"/>
      <name val="Calibri"/>
      <family val="2"/>
      <charset val="186"/>
      <scheme val="minor"/>
    </font>
    <font>
      <b/>
      <i/>
      <sz val="10"/>
      <color rgb="FFFF0000"/>
      <name val="Arial"/>
      <family val="2"/>
      <charset val="186"/>
    </font>
    <font>
      <i/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Down">
        <bgColor theme="0" tint="-4.9989318521683403E-2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0" fontId="12" fillId="0" borderId="0"/>
    <xf numFmtId="9" fontId="12" fillId="0" borderId="0" applyFont="0" applyFill="0" applyBorder="0" applyAlignment="0" applyProtection="0"/>
    <xf numFmtId="0" fontId="10" fillId="0" borderId="0"/>
  </cellStyleXfs>
  <cellXfs count="135">
    <xf numFmtId="0" fontId="0" fillId="0" borderId="0" xfId="0"/>
    <xf numFmtId="0" fontId="1" fillId="0" borderId="0" xfId="1"/>
    <xf numFmtId="0" fontId="1" fillId="0" borderId="0" xfId="1" applyAlignment="1">
      <alignment wrapText="1"/>
    </xf>
    <xf numFmtId="3" fontId="1" fillId="0" borderId="0" xfId="0" applyNumberFormat="1" applyFont="1" applyAlignment="1">
      <alignment horizontal="right"/>
    </xf>
    <xf numFmtId="3" fontId="1" fillId="0" borderId="0" xfId="1" applyNumberFormat="1" applyAlignment="1">
      <alignment horizontal="right"/>
    </xf>
    <xf numFmtId="3" fontId="1" fillId="0" borderId="0" xfId="0" applyNumberFormat="1" applyFont="1" applyAlignment="1">
      <alignment horizontal="right" wrapText="1"/>
    </xf>
    <xf numFmtId="0" fontId="2" fillId="0" borderId="0" xfId="1" applyFont="1" applyAlignment="1">
      <alignment horizontal="left"/>
    </xf>
    <xf numFmtId="0" fontId="1" fillId="0" borderId="0" xfId="1" applyAlignment="1">
      <alignment horizontal="left"/>
    </xf>
    <xf numFmtId="0" fontId="2" fillId="0" borderId="1" xfId="2" applyNumberFormat="1" applyFont="1" applyBorder="1" applyAlignment="1">
      <alignment horizontal="center"/>
    </xf>
    <xf numFmtId="0" fontId="2" fillId="0" borderId="0" xfId="1" applyFont="1"/>
    <xf numFmtId="0" fontId="1" fillId="0" borderId="0" xfId="1" applyAlignment="1">
      <alignment horizontal="center" vertical="top"/>
    </xf>
    <xf numFmtId="49" fontId="2" fillId="2" borderId="1" xfId="1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1" fillId="0" borderId="0" xfId="1" applyAlignment="1">
      <alignment vertical="center"/>
    </xf>
    <xf numFmtId="0" fontId="2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49" fontId="2" fillId="0" borderId="1" xfId="1" applyNumberFormat="1" applyFont="1" applyBorder="1" applyAlignment="1">
      <alignment vertical="center"/>
    </xf>
    <xf numFmtId="0" fontId="2" fillId="0" borderId="1" xfId="1" applyFont="1" applyBorder="1" applyAlignment="1">
      <alignment vertical="center" wrapText="1"/>
    </xf>
    <xf numFmtId="0" fontId="2" fillId="0" borderId="3" xfId="1" applyFont="1" applyBorder="1" applyAlignment="1">
      <alignment vertical="center" wrapText="1"/>
    </xf>
    <xf numFmtId="0" fontId="2" fillId="0" borderId="3" xfId="1" applyFont="1" applyBorder="1" applyAlignment="1">
      <alignment vertical="top" wrapText="1"/>
    </xf>
    <xf numFmtId="3" fontId="1" fillId="0" borderId="0" xfId="1" applyNumberFormat="1" applyAlignment="1">
      <alignment vertical="top"/>
    </xf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wrapText="1"/>
    </xf>
    <xf numFmtId="0" fontId="1" fillId="0" borderId="0" xfId="1" applyAlignment="1">
      <alignment horizontal="left" vertical="top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left" vertical="top"/>
    </xf>
    <xf numFmtId="0" fontId="2" fillId="0" borderId="1" xfId="1" applyFont="1" applyBorder="1" applyAlignment="1">
      <alignment vertical="top" wrapText="1" shrinkToFit="1"/>
    </xf>
    <xf numFmtId="3" fontId="2" fillId="0" borderId="1" xfId="1" applyNumberFormat="1" applyFont="1" applyBorder="1" applyAlignment="1">
      <alignment vertical="top"/>
    </xf>
    <xf numFmtId="0" fontId="1" fillId="0" borderId="0" xfId="1" applyAlignment="1">
      <alignment vertical="top"/>
    </xf>
    <xf numFmtId="0" fontId="2" fillId="0" borderId="1" xfId="1" applyFont="1" applyBorder="1" applyAlignment="1">
      <alignment vertical="top" wrapText="1"/>
    </xf>
    <xf numFmtId="49" fontId="1" fillId="0" borderId="1" xfId="1" applyNumberFormat="1" applyBorder="1" applyAlignment="1">
      <alignment horizontal="left" vertical="top"/>
    </xf>
    <xf numFmtId="0" fontId="1" fillId="0" borderId="1" xfId="1" applyBorder="1" applyAlignment="1">
      <alignment vertical="top" wrapText="1" shrinkToFit="1"/>
    </xf>
    <xf numFmtId="0" fontId="1" fillId="0" borderId="0" xfId="1" applyAlignment="1">
      <alignment horizontal="left" vertical="top" wrapText="1"/>
    </xf>
    <xf numFmtId="10" fontId="3" fillId="0" borderId="0" xfId="1" applyNumberFormat="1" applyFont="1" applyAlignment="1">
      <alignment horizontal="right" vertical="center"/>
    </xf>
    <xf numFmtId="3" fontId="1" fillId="0" borderId="0" xfId="1" applyNumberFormat="1" applyAlignment="1">
      <alignment horizontal="right" vertical="center"/>
    </xf>
    <xf numFmtId="10" fontId="1" fillId="0" borderId="0" xfId="1" applyNumberFormat="1" applyAlignment="1">
      <alignment horizontal="right" vertical="center"/>
    </xf>
    <xf numFmtId="0" fontId="2" fillId="0" borderId="0" xfId="1" applyFont="1" applyAlignment="1">
      <alignment vertical="top" wrapText="1"/>
    </xf>
    <xf numFmtId="3" fontId="1" fillId="0" borderId="0" xfId="1" applyNumberFormat="1"/>
    <xf numFmtId="3" fontId="2" fillId="0" borderId="0" xfId="1" applyNumberFormat="1" applyFont="1"/>
    <xf numFmtId="0" fontId="6" fillId="0" borderId="0" xfId="1" applyFont="1"/>
    <xf numFmtId="0" fontId="7" fillId="0" borderId="0" xfId="1" applyFont="1"/>
    <xf numFmtId="3" fontId="2" fillId="0" borderId="0" xfId="1" applyNumberFormat="1" applyFont="1" applyAlignment="1">
      <alignment horizontal="right"/>
    </xf>
    <xf numFmtId="3" fontId="2" fillId="0" borderId="2" xfId="1" applyNumberFormat="1" applyFont="1" applyBorder="1" applyAlignment="1">
      <alignment horizontal="center" vertical="top" wrapText="1"/>
    </xf>
    <xf numFmtId="4" fontId="2" fillId="0" borderId="1" xfId="1" applyNumberFormat="1" applyFont="1" applyBorder="1" applyAlignment="1">
      <alignment vertical="center"/>
    </xf>
    <xf numFmtId="0" fontId="1" fillId="0" borderId="1" xfId="1" applyBorder="1" applyAlignment="1">
      <alignment horizontal="center" vertical="top"/>
    </xf>
    <xf numFmtId="3" fontId="1" fillId="0" borderId="1" xfId="1" applyNumberFormat="1" applyBorder="1" applyAlignment="1">
      <alignment horizontal="center" vertical="top" wrapText="1"/>
    </xf>
    <xf numFmtId="0" fontId="8" fillId="0" borderId="1" xfId="0" applyFont="1" applyBorder="1" applyAlignment="1">
      <alignment horizontal="center"/>
    </xf>
    <xf numFmtId="49" fontId="2" fillId="0" borderId="0" xfId="1" applyNumberFormat="1" applyFont="1" applyAlignment="1">
      <alignment vertical="center"/>
    </xf>
    <xf numFmtId="3" fontId="2" fillId="0" borderId="0" xfId="1" applyNumberFormat="1" applyFont="1" applyAlignment="1">
      <alignment vertical="center"/>
    </xf>
    <xf numFmtId="4" fontId="2" fillId="2" borderId="1" xfId="1" applyNumberFormat="1" applyFont="1" applyFill="1" applyBorder="1" applyAlignment="1">
      <alignment vertical="center"/>
    </xf>
    <xf numFmtId="3" fontId="1" fillId="0" borderId="0" xfId="1" applyNumberFormat="1" applyAlignment="1">
      <alignment vertical="center"/>
    </xf>
    <xf numFmtId="4" fontId="2" fillId="0" borderId="1" xfId="1" applyNumberFormat="1" applyFont="1" applyBorder="1" applyAlignment="1">
      <alignment vertical="top"/>
    </xf>
    <xf numFmtId="4" fontId="2" fillId="3" borderId="1" xfId="1" applyNumberFormat="1" applyFont="1" applyFill="1" applyBorder="1" applyAlignment="1">
      <alignment vertical="top"/>
    </xf>
    <xf numFmtId="4" fontId="2" fillId="2" borderId="1" xfId="1" applyNumberFormat="1" applyFont="1" applyFill="1" applyBorder="1" applyAlignment="1">
      <alignment vertical="top"/>
    </xf>
    <xf numFmtId="4" fontId="1" fillId="2" borderId="1" xfId="1" applyNumberFormat="1" applyFill="1" applyBorder="1" applyAlignment="1">
      <alignment vertical="top"/>
    </xf>
    <xf numFmtId="4" fontId="1" fillId="0" borderId="1" xfId="1" applyNumberFormat="1" applyBorder="1" applyAlignment="1">
      <alignment vertical="center"/>
    </xf>
    <xf numFmtId="4" fontId="1" fillId="0" borderId="0" xfId="1" applyNumberFormat="1" applyAlignment="1">
      <alignment vertical="center"/>
    </xf>
    <xf numFmtId="4" fontId="1" fillId="3" borderId="3" xfId="1" applyNumberFormat="1" applyFill="1" applyBorder="1" applyAlignment="1">
      <alignment vertical="center"/>
    </xf>
    <xf numFmtId="4" fontId="2" fillId="0" borderId="2" xfId="1" applyNumberFormat="1" applyFont="1" applyBorder="1" applyAlignment="1">
      <alignment vertical="center"/>
    </xf>
    <xf numFmtId="4" fontId="1" fillId="3" borderId="5" xfId="1" applyNumberFormat="1" applyFill="1" applyBorder="1" applyAlignment="1">
      <alignment vertical="center"/>
    </xf>
    <xf numFmtId="3" fontId="1" fillId="0" borderId="1" xfId="1" applyNumberFormat="1" applyBorder="1" applyAlignment="1">
      <alignment horizontal="right" vertical="center"/>
    </xf>
    <xf numFmtId="3" fontId="1" fillId="0" borderId="1" xfId="1" applyNumberFormat="1" applyBorder="1" applyAlignment="1">
      <alignment vertical="top"/>
    </xf>
    <xf numFmtId="3" fontId="2" fillId="0" borderId="1" xfId="1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horizontal="left" vertical="top" wrapText="1"/>
    </xf>
    <xf numFmtId="0" fontId="8" fillId="0" borderId="0" xfId="0" applyFont="1" applyAlignment="1">
      <alignment wrapText="1"/>
    </xf>
    <xf numFmtId="3" fontId="1" fillId="0" borderId="0" xfId="1" applyNumberFormat="1" applyAlignment="1">
      <alignment horizontal="right" wrapText="1"/>
    </xf>
    <xf numFmtId="3" fontId="14" fillId="0" borderId="0" xfId="0" applyNumberFormat="1" applyFont="1" applyAlignment="1">
      <alignment horizontal="right" vertical="center"/>
    </xf>
    <xf numFmtId="0" fontId="14" fillId="0" borderId="0" xfId="0" applyFont="1" applyAlignment="1">
      <alignment vertical="center"/>
    </xf>
    <xf numFmtId="166" fontId="2" fillId="0" borderId="0" xfId="1" applyNumberFormat="1" applyFont="1" applyAlignment="1">
      <alignment vertical="center"/>
    </xf>
    <xf numFmtId="4" fontId="2" fillId="0" borderId="0" xfId="1" applyNumberFormat="1" applyFont="1" applyAlignment="1">
      <alignment vertical="center"/>
    </xf>
    <xf numFmtId="0" fontId="9" fillId="2" borderId="0" xfId="1" applyFont="1" applyFill="1" applyAlignment="1">
      <alignment vertical="center"/>
    </xf>
    <xf numFmtId="4" fontId="2" fillId="0" borderId="3" xfId="1" applyNumberFormat="1" applyFont="1" applyBorder="1" applyAlignment="1">
      <alignment vertical="center"/>
    </xf>
    <xf numFmtId="3" fontId="1" fillId="2" borderId="0" xfId="1" applyNumberFormat="1" applyFill="1" applyAlignment="1">
      <alignment horizontal="right"/>
    </xf>
    <xf numFmtId="4" fontId="3" fillId="0" borderId="0" xfId="1" applyNumberFormat="1" applyFont="1"/>
    <xf numFmtId="3" fontId="3" fillId="0" borderId="0" xfId="1" applyNumberFormat="1" applyFont="1" applyAlignment="1">
      <alignment horizontal="right"/>
    </xf>
    <xf numFmtId="49" fontId="13" fillId="0" borderId="0" xfId="1" applyNumberFormat="1" applyFont="1" applyAlignment="1">
      <alignment horizontal="left" vertical="top"/>
    </xf>
    <xf numFmtId="0" fontId="13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3" fillId="0" borderId="0" xfId="1" applyFont="1"/>
    <xf numFmtId="4" fontId="2" fillId="2" borderId="2" xfId="1" applyNumberFormat="1" applyFont="1" applyFill="1" applyBorder="1" applyAlignment="1">
      <alignment vertical="center"/>
    </xf>
    <xf numFmtId="0" fontId="2" fillId="0" borderId="8" xfId="2" applyNumberFormat="1" applyFont="1" applyBorder="1" applyAlignment="1">
      <alignment horizontal="center"/>
    </xf>
    <xf numFmtId="3" fontId="2" fillId="0" borderId="6" xfId="1" applyNumberFormat="1" applyFont="1" applyBorder="1" applyAlignment="1">
      <alignment horizontal="center" vertical="top" wrapText="1"/>
    </xf>
    <xf numFmtId="0" fontId="13" fillId="0" borderId="9" xfId="1" applyFont="1" applyBorder="1" applyAlignment="1">
      <alignment vertical="center"/>
    </xf>
    <xf numFmtId="4" fontId="2" fillId="2" borderId="6" xfId="1" applyNumberFormat="1" applyFont="1" applyFill="1" applyBorder="1" applyAlignment="1">
      <alignment vertical="center"/>
    </xf>
    <xf numFmtId="49" fontId="2" fillId="2" borderId="7" xfId="1" applyNumberFormat="1" applyFont="1" applyFill="1" applyBorder="1" applyAlignment="1">
      <alignment vertical="center"/>
    </xf>
    <xf numFmtId="0" fontId="2" fillId="2" borderId="7" xfId="0" applyFont="1" applyFill="1" applyBorder="1" applyAlignment="1">
      <alignment vertical="top" wrapText="1"/>
    </xf>
    <xf numFmtId="0" fontId="13" fillId="0" borderId="0" xfId="1" applyFont="1"/>
    <xf numFmtId="0" fontId="3" fillId="0" borderId="9" xfId="1" applyFont="1" applyBorder="1" applyAlignment="1">
      <alignment vertical="center"/>
    </xf>
    <xf numFmtId="0" fontId="17" fillId="0" borderId="9" xfId="1" applyFont="1" applyBorder="1" applyAlignment="1">
      <alignment vertical="center"/>
    </xf>
    <xf numFmtId="0" fontId="3" fillId="0" borderId="0" xfId="1" applyFont="1" applyAlignment="1">
      <alignment wrapText="1"/>
    </xf>
    <xf numFmtId="3" fontId="13" fillId="0" borderId="0" xfId="1" applyNumberFormat="1" applyFont="1"/>
    <xf numFmtId="3" fontId="3" fillId="0" borderId="0" xfId="1" applyNumberFormat="1" applyFont="1"/>
    <xf numFmtId="0" fontId="13" fillId="0" borderId="9" xfId="1" applyFont="1" applyBorder="1"/>
    <xf numFmtId="0" fontId="3" fillId="0" borderId="9" xfId="1" applyFont="1" applyBorder="1" applyAlignment="1">
      <alignment horizontal="center" vertical="top"/>
    </xf>
    <xf numFmtId="0" fontId="1" fillId="0" borderId="1" xfId="1" applyBorder="1" applyAlignment="1">
      <alignment vertical="center"/>
    </xf>
    <xf numFmtId="49" fontId="1" fillId="0" borderId="1" xfId="1" applyNumberForma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8" fillId="0" borderId="0" xfId="1" applyFont="1" applyAlignment="1">
      <alignment vertical="center"/>
    </xf>
    <xf numFmtId="0" fontId="1" fillId="0" borderId="1" xfId="1" applyBorder="1" applyAlignment="1">
      <alignment vertical="center" wrapText="1"/>
    </xf>
    <xf numFmtId="4" fontId="1" fillId="0" borderId="7" xfId="1" applyNumberFormat="1" applyBorder="1" applyAlignment="1">
      <alignment vertical="center"/>
    </xf>
    <xf numFmtId="0" fontId="9" fillId="0" borderId="1" xfId="0" applyFont="1" applyBorder="1" applyAlignment="1">
      <alignment wrapText="1"/>
    </xf>
    <xf numFmtId="49" fontId="1" fillId="0" borderId="7" xfId="1" applyNumberFormat="1" applyBorder="1" applyAlignment="1">
      <alignment vertical="center"/>
    </xf>
    <xf numFmtId="0" fontId="1" fillId="0" borderId="7" xfId="1" applyBorder="1" applyAlignment="1">
      <alignment vertical="center" wrapText="1"/>
    </xf>
    <xf numFmtId="166" fontId="16" fillId="0" borderId="0" xfId="3" applyNumberFormat="1" applyFont="1" applyFill="1" applyBorder="1"/>
    <xf numFmtId="0" fontId="1" fillId="0" borderId="4" xfId="1" applyBorder="1" applyAlignment="1">
      <alignment vertical="center"/>
    </xf>
    <xf numFmtId="0" fontId="18" fillId="2" borderId="9" xfId="1" applyFont="1" applyFill="1" applyBorder="1" applyAlignment="1">
      <alignment vertical="center"/>
    </xf>
    <xf numFmtId="166" fontId="1" fillId="2" borderId="0" xfId="1" applyNumberFormat="1" applyFill="1" applyAlignment="1">
      <alignment vertical="center"/>
    </xf>
    <xf numFmtId="0" fontId="4" fillId="2" borderId="0" xfId="1" applyFont="1" applyFill="1" applyAlignment="1">
      <alignment vertical="center"/>
    </xf>
    <xf numFmtId="0" fontId="2" fillId="2" borderId="1" xfId="1" applyFont="1" applyFill="1" applyBorder="1" applyAlignment="1">
      <alignment vertical="center" wrapText="1"/>
    </xf>
    <xf numFmtId="0" fontId="1" fillId="0" borderId="3" xfId="1" applyBorder="1" applyAlignment="1">
      <alignment horizontal="center" vertical="top"/>
    </xf>
    <xf numFmtId="167" fontId="2" fillId="0" borderId="0" xfId="1" applyNumberFormat="1" applyFont="1" applyAlignment="1">
      <alignment vertical="center"/>
    </xf>
    <xf numFmtId="4" fontId="2" fillId="2" borderId="0" xfId="1" applyNumberFormat="1" applyFont="1" applyFill="1" applyAlignment="1">
      <alignment vertical="top"/>
    </xf>
    <xf numFmtId="4" fontId="1" fillId="2" borderId="0" xfId="1" applyNumberFormat="1" applyFill="1" applyAlignment="1">
      <alignment vertical="top"/>
    </xf>
    <xf numFmtId="3" fontId="2" fillId="0" borderId="0" xfId="1" applyNumberFormat="1" applyFont="1" applyAlignment="1">
      <alignment horizontal="center"/>
    </xf>
    <xf numFmtId="4" fontId="1" fillId="0" borderId="9" xfId="1" applyNumberFormat="1" applyBorder="1" applyAlignment="1">
      <alignment vertical="center"/>
    </xf>
    <xf numFmtId="0" fontId="1" fillId="2" borderId="0" xfId="1" applyFill="1" applyAlignment="1">
      <alignment horizontal="center" vertical="top"/>
    </xf>
    <xf numFmtId="0" fontId="2" fillId="2" borderId="0" xfId="1" applyFont="1" applyFill="1" applyAlignment="1">
      <alignment horizontal="center" vertical="top" wrapText="1"/>
    </xf>
    <xf numFmtId="4" fontId="2" fillId="2" borderId="0" xfId="1" applyNumberFormat="1" applyFont="1" applyFill="1"/>
    <xf numFmtId="0" fontId="1" fillId="2" borderId="0" xfId="1" applyFill="1" applyAlignment="1">
      <alignment vertical="top"/>
    </xf>
    <xf numFmtId="3" fontId="2" fillId="2" borderId="0" xfId="1" applyNumberFormat="1" applyFont="1" applyFill="1" applyAlignment="1">
      <alignment vertical="top"/>
    </xf>
    <xf numFmtId="3" fontId="1" fillId="2" borderId="0" xfId="1" applyNumberFormat="1" applyFill="1" applyAlignment="1">
      <alignment vertical="top"/>
    </xf>
    <xf numFmtId="0" fontId="2" fillId="0" borderId="3" xfId="2" applyNumberFormat="1" applyFont="1" applyBorder="1" applyAlignment="1">
      <alignment horizontal="center" vertical="top"/>
    </xf>
    <xf numFmtId="0" fontId="2" fillId="0" borderId="4" xfId="2" applyNumberFormat="1" applyFont="1" applyBorder="1" applyAlignment="1">
      <alignment horizontal="center" vertical="top"/>
    </xf>
    <xf numFmtId="49" fontId="2" fillId="0" borderId="1" xfId="1" applyNumberFormat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3" fontId="2" fillId="0" borderId="3" xfId="1" applyNumberFormat="1" applyFont="1" applyBorder="1" applyAlignment="1">
      <alignment horizontal="center"/>
    </xf>
    <xf numFmtId="3" fontId="2" fillId="0" borderId="5" xfId="1" applyNumberFormat="1" applyFont="1" applyBorder="1" applyAlignment="1">
      <alignment horizontal="center"/>
    </xf>
    <xf numFmtId="3" fontId="2" fillId="0" borderId="4" xfId="1" applyNumberFormat="1" applyFont="1" applyBorder="1" applyAlignment="1">
      <alignment horizontal="center"/>
    </xf>
    <xf numFmtId="0" fontId="2" fillId="2" borderId="0" xfId="1" applyFont="1" applyFill="1" applyAlignment="1">
      <alignment horizontal="center" vertical="top"/>
    </xf>
    <xf numFmtId="3" fontId="1" fillId="0" borderId="0" xfId="1" applyNumberFormat="1" applyAlignment="1">
      <alignment horizontal="right" wrapText="1"/>
    </xf>
    <xf numFmtId="0" fontId="2" fillId="2" borderId="0" xfId="2" applyNumberFormat="1" applyFont="1" applyFill="1" applyBorder="1" applyAlignment="1">
      <alignment horizontal="center" vertical="top"/>
    </xf>
    <xf numFmtId="3" fontId="15" fillId="0" borderId="0" xfId="1" applyNumberFormat="1" applyFont="1" applyAlignment="1">
      <alignment horizontal="center" wrapText="1"/>
    </xf>
    <xf numFmtId="0" fontId="2" fillId="0" borderId="1" xfId="2" applyNumberFormat="1" applyFont="1" applyBorder="1" applyAlignment="1">
      <alignment horizontal="center" vertical="top"/>
    </xf>
    <xf numFmtId="0" fontId="2" fillId="0" borderId="3" xfId="2" applyNumberFormat="1" applyFont="1" applyFill="1" applyBorder="1" applyAlignment="1">
      <alignment horizontal="center" vertical="top"/>
    </xf>
    <xf numFmtId="0" fontId="2" fillId="0" borderId="4" xfId="2" applyNumberFormat="1" applyFont="1" applyFill="1" applyBorder="1" applyAlignment="1">
      <alignment horizontal="center" vertical="top"/>
    </xf>
  </cellXfs>
  <cellStyles count="9">
    <cellStyle name="Koma" xfId="3" builtinId="3"/>
    <cellStyle name="Koma 2" xfId="2" xr:uid="{00000000-0005-0000-0000-000001000000}"/>
    <cellStyle name="Normaallaad" xfId="0" builtinId="0"/>
    <cellStyle name="Normaallaad 2" xfId="1" xr:uid="{00000000-0005-0000-0000-000003000000}"/>
    <cellStyle name="Normaallaad 2 2" xfId="8" xr:uid="{00000000-0005-0000-0000-000004000000}"/>
    <cellStyle name="Normaallaad 2 3" xfId="5" xr:uid="{00000000-0005-0000-0000-000005000000}"/>
    <cellStyle name="Normaallaad 3" xfId="6" xr:uid="{00000000-0005-0000-0000-000006000000}"/>
    <cellStyle name="Protsent 2" xfId="7" xr:uid="{00000000-0005-0000-0000-000007000000}"/>
    <cellStyle name="Valuuta 2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69"/>
  <sheetViews>
    <sheetView tabSelected="1" zoomScale="96" zoomScaleNormal="96" zoomScalePageLayoutView="73" workbookViewId="0">
      <selection activeCell="I17" sqref="I17"/>
    </sheetView>
  </sheetViews>
  <sheetFormatPr defaultColWidth="9.140625" defaultRowHeight="12.75" x14ac:dyDescent="0.2"/>
  <cols>
    <col min="1" max="1" width="7.5703125" style="1" customWidth="1"/>
    <col min="2" max="2" width="34" style="2" customWidth="1"/>
    <col min="3" max="3" width="13.85546875" style="4" customWidth="1"/>
    <col min="4" max="4" width="14.140625" style="4" customWidth="1"/>
    <col min="5" max="5" width="13.42578125" style="4" customWidth="1"/>
    <col min="6" max="7" width="14.28515625" style="4" bestFit="1" customWidth="1"/>
    <col min="8" max="8" width="17.42578125" style="4" customWidth="1"/>
    <col min="9" max="9" width="15.28515625" style="74" customWidth="1"/>
    <col min="10" max="10" width="16.28515625" style="4" customWidth="1"/>
    <col min="11" max="11" width="15.85546875" style="4" customWidth="1"/>
    <col min="12" max="12" width="13.42578125" style="4" customWidth="1"/>
    <col min="13" max="13" width="16.140625" style="4" customWidth="1"/>
    <col min="14" max="14" width="6.28515625" style="4" customWidth="1"/>
    <col min="15" max="17" width="13.7109375" style="4" customWidth="1"/>
    <col min="18" max="18" width="14" style="1" customWidth="1"/>
    <col min="19" max="19" width="9" style="1" customWidth="1"/>
    <col min="20" max="20" width="15.5703125" style="1" customWidth="1"/>
    <col min="21" max="16384" width="9.140625" style="1"/>
  </cols>
  <sheetData>
    <row r="1" spans="1:17" x14ac:dyDescent="0.2">
      <c r="C1" s="3"/>
      <c r="D1" s="3"/>
      <c r="E1" s="3"/>
      <c r="I1" s="4"/>
      <c r="J1" s="4" t="s">
        <v>45</v>
      </c>
    </row>
    <row r="2" spans="1:17" ht="32.25" customHeight="1" x14ac:dyDescent="0.2">
      <c r="C2" s="64"/>
      <c r="D2" s="64"/>
      <c r="E2" s="64"/>
      <c r="F2" s="64"/>
      <c r="G2" s="129" t="s">
        <v>34</v>
      </c>
      <c r="H2" s="129"/>
      <c r="I2" s="129"/>
      <c r="J2" s="129"/>
      <c r="L2" s="129"/>
      <c r="M2" s="129"/>
      <c r="N2" s="129"/>
      <c r="O2" s="129"/>
      <c r="P2" s="65"/>
      <c r="Q2" s="65"/>
    </row>
    <row r="3" spans="1:17" x14ac:dyDescent="0.2">
      <c r="C3" s="3"/>
      <c r="D3" s="5"/>
      <c r="E3" s="5"/>
      <c r="I3" s="4"/>
      <c r="J3" s="4" t="s">
        <v>41</v>
      </c>
    </row>
    <row r="4" spans="1:17" x14ac:dyDescent="0.2">
      <c r="C4" s="3"/>
      <c r="D4" s="3"/>
      <c r="F4" s="41"/>
      <c r="G4" s="41"/>
      <c r="N4" s="1"/>
      <c r="O4" s="41"/>
      <c r="P4" s="41"/>
      <c r="Q4" s="41"/>
    </row>
    <row r="5" spans="1:17" x14ac:dyDescent="0.2">
      <c r="A5" s="6"/>
      <c r="C5" s="3"/>
      <c r="D5" s="3"/>
      <c r="N5" s="1"/>
    </row>
    <row r="6" spans="1:17" x14ac:dyDescent="0.2">
      <c r="A6" s="6"/>
      <c r="N6" s="1"/>
    </row>
    <row r="7" spans="1:17" x14ac:dyDescent="0.2">
      <c r="A7" s="6" t="s">
        <v>29</v>
      </c>
      <c r="N7" s="1"/>
    </row>
    <row r="8" spans="1:17" x14ac:dyDescent="0.2">
      <c r="N8" s="1"/>
    </row>
    <row r="9" spans="1:17" x14ac:dyDescent="0.2">
      <c r="A9" s="7" t="s">
        <v>44</v>
      </c>
      <c r="C9" s="1"/>
      <c r="D9" s="1"/>
      <c r="E9" s="1"/>
      <c r="F9" s="1"/>
      <c r="G9" s="1"/>
      <c r="H9" s="1"/>
      <c r="I9" s="78"/>
      <c r="J9" s="1"/>
      <c r="K9" s="1"/>
      <c r="L9" s="1"/>
      <c r="M9" s="1"/>
      <c r="N9" s="1"/>
      <c r="O9" s="1"/>
      <c r="P9" s="1"/>
      <c r="Q9" s="1"/>
    </row>
    <row r="10" spans="1:17" x14ac:dyDescent="0.2">
      <c r="A10" s="7" t="s">
        <v>35</v>
      </c>
      <c r="C10" s="1"/>
      <c r="D10" s="1"/>
      <c r="E10" s="1"/>
      <c r="F10" s="1"/>
      <c r="G10" s="1"/>
      <c r="H10" s="1"/>
      <c r="I10" s="78"/>
      <c r="J10" s="1"/>
      <c r="K10" s="1"/>
      <c r="L10" s="1"/>
      <c r="M10" s="1"/>
      <c r="N10" s="1"/>
      <c r="O10" s="1"/>
      <c r="P10" s="1"/>
      <c r="Q10" s="1"/>
    </row>
    <row r="11" spans="1:17" x14ac:dyDescent="0.2">
      <c r="A11" s="28" t="s">
        <v>36</v>
      </c>
      <c r="C11" s="1"/>
      <c r="D11" s="1"/>
      <c r="E11" s="1"/>
      <c r="F11" s="1"/>
      <c r="G11" s="1"/>
      <c r="H11" s="1"/>
      <c r="I11" s="78"/>
      <c r="J11" s="1"/>
      <c r="K11" s="1"/>
      <c r="L11" s="1"/>
      <c r="M11" s="1"/>
      <c r="N11" s="1"/>
      <c r="O11" s="1"/>
      <c r="P11" s="1"/>
      <c r="Q11" s="1"/>
    </row>
    <row r="12" spans="1:17" x14ac:dyDescent="0.2">
      <c r="A12" s="7"/>
    </row>
    <row r="13" spans="1:17" ht="15" customHeight="1" x14ac:dyDescent="0.2">
      <c r="A13" s="123" t="s">
        <v>3</v>
      </c>
      <c r="B13" s="124" t="s">
        <v>4</v>
      </c>
      <c r="C13" s="125" t="s">
        <v>0</v>
      </c>
      <c r="D13" s="126"/>
      <c r="E13" s="126"/>
      <c r="F13" s="127"/>
      <c r="G13" s="113"/>
      <c r="H13" s="113"/>
      <c r="I13" s="91"/>
    </row>
    <row r="14" spans="1:17" s="9" customFormat="1" x14ac:dyDescent="0.2">
      <c r="A14" s="123"/>
      <c r="B14" s="124"/>
      <c r="C14" s="8">
        <v>2022</v>
      </c>
      <c r="D14" s="8">
        <v>2023</v>
      </c>
      <c r="E14" s="8">
        <v>2024</v>
      </c>
      <c r="F14" s="80" t="s">
        <v>1</v>
      </c>
      <c r="G14" s="92"/>
    </row>
    <row r="15" spans="1:17" s="9" customFormat="1" ht="27" customHeight="1" x14ac:dyDescent="0.2">
      <c r="A15" s="123"/>
      <c r="B15" s="124"/>
      <c r="C15" s="42" t="s">
        <v>2</v>
      </c>
      <c r="D15" s="42" t="s">
        <v>2</v>
      </c>
      <c r="E15" s="24" t="s">
        <v>2</v>
      </c>
      <c r="F15" s="81" t="s">
        <v>2</v>
      </c>
      <c r="G15" s="92"/>
    </row>
    <row r="16" spans="1:17" s="10" customFormat="1" x14ac:dyDescent="0.2">
      <c r="A16" s="44">
        <v>1</v>
      </c>
      <c r="B16" s="44">
        <v>2</v>
      </c>
      <c r="C16" s="45">
        <v>3</v>
      </c>
      <c r="D16" s="46">
        <v>4</v>
      </c>
      <c r="E16" s="44">
        <v>5</v>
      </c>
      <c r="F16" s="109">
        <v>6</v>
      </c>
      <c r="G16" s="93"/>
    </row>
    <row r="17" spans="1:26" s="13" customFormat="1" ht="13.5" customHeight="1" x14ac:dyDescent="0.25">
      <c r="A17" s="11" t="s">
        <v>5</v>
      </c>
      <c r="B17" s="12" t="s">
        <v>6</v>
      </c>
      <c r="C17" s="79">
        <f>C18+C21</f>
        <v>2248308</v>
      </c>
      <c r="D17" s="79">
        <f>D18+D21</f>
        <v>6478575.5200000005</v>
      </c>
      <c r="E17" s="79">
        <f t="shared" ref="E17" si="0">E18+E21</f>
        <v>5190267.5200000005</v>
      </c>
      <c r="F17" s="83">
        <f>C17+D17+E17</f>
        <v>13917151.039999999</v>
      </c>
      <c r="G17" s="87"/>
      <c r="H17" s="68"/>
      <c r="I17" s="68"/>
      <c r="J17" s="69"/>
      <c r="K17" s="14"/>
    </row>
    <row r="18" spans="1:26" s="13" customFormat="1" ht="25.5" x14ac:dyDescent="0.25">
      <c r="A18" s="84" t="s">
        <v>38</v>
      </c>
      <c r="B18" s="85" t="s">
        <v>31</v>
      </c>
      <c r="C18" s="49">
        <f>C19+C20</f>
        <v>2248308</v>
      </c>
      <c r="D18" s="49">
        <f>D19+D20</f>
        <v>1288308</v>
      </c>
      <c r="E18" s="49">
        <f>E19+E20</f>
        <v>0</v>
      </c>
      <c r="F18" s="83">
        <f t="shared" ref="F18:F26" si="1">C18+D18+E18</f>
        <v>3536616</v>
      </c>
      <c r="G18" s="87"/>
      <c r="H18" s="48"/>
      <c r="I18" s="14"/>
      <c r="J18" s="70"/>
      <c r="K18" s="70"/>
    </row>
    <row r="19" spans="1:26" s="14" customFormat="1" ht="24.95" customHeight="1" x14ac:dyDescent="0.25">
      <c r="A19" s="95" t="s">
        <v>39</v>
      </c>
      <c r="B19" s="96" t="s">
        <v>24</v>
      </c>
      <c r="C19" s="55">
        <v>88308</v>
      </c>
      <c r="D19" s="55">
        <v>88308</v>
      </c>
      <c r="E19" s="55">
        <v>0</v>
      </c>
      <c r="F19" s="83">
        <f t="shared" si="1"/>
        <v>176616</v>
      </c>
      <c r="G19" s="82"/>
      <c r="H19" s="13"/>
      <c r="I19" s="13"/>
      <c r="J19" s="97"/>
      <c r="K19" s="97"/>
    </row>
    <row r="20" spans="1:26" s="15" customFormat="1" ht="25.5" x14ac:dyDescent="0.25">
      <c r="A20" s="95" t="s">
        <v>40</v>
      </c>
      <c r="B20" s="96" t="s">
        <v>31</v>
      </c>
      <c r="C20" s="55">
        <v>2160000</v>
      </c>
      <c r="D20" s="55">
        <v>1200000</v>
      </c>
      <c r="E20" s="55">
        <v>0</v>
      </c>
      <c r="F20" s="83">
        <f t="shared" si="1"/>
        <v>3360000</v>
      </c>
      <c r="G20" s="88"/>
      <c r="I20" s="50"/>
      <c r="J20" s="50"/>
      <c r="K20" s="50"/>
    </row>
    <row r="21" spans="1:26" s="94" customFormat="1" ht="38.25" x14ac:dyDescent="0.2">
      <c r="A21" s="16" t="s">
        <v>7</v>
      </c>
      <c r="B21" s="100" t="s">
        <v>42</v>
      </c>
      <c r="C21" s="43">
        <f>SUM(C22:C23)</f>
        <v>0</v>
      </c>
      <c r="D21" s="43">
        <f t="shared" ref="D21:E21" si="2">SUM(D22:D23)</f>
        <v>5190267.5200000005</v>
      </c>
      <c r="E21" s="43">
        <f t="shared" si="2"/>
        <v>5190267.5200000005</v>
      </c>
      <c r="F21" s="79">
        <f t="shared" si="1"/>
        <v>10380535.040000001</v>
      </c>
      <c r="G21" s="77"/>
      <c r="H21" s="1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04"/>
    </row>
    <row r="22" spans="1:26" s="13" customFormat="1" ht="15" x14ac:dyDescent="0.25">
      <c r="A22" s="101" t="s">
        <v>8</v>
      </c>
      <c r="B22" s="102" t="s">
        <v>24</v>
      </c>
      <c r="C22" s="99">
        <v>0</v>
      </c>
      <c r="D22" s="99">
        <v>187855.2</v>
      </c>
      <c r="E22" s="99">
        <v>187855.2</v>
      </c>
      <c r="F22" s="49">
        <f t="shared" si="1"/>
        <v>375710.4</v>
      </c>
      <c r="G22" s="77"/>
      <c r="H22" s="103"/>
    </row>
    <row r="23" spans="1:26" s="13" customFormat="1" x14ac:dyDescent="0.25">
      <c r="A23" s="95" t="s">
        <v>9</v>
      </c>
      <c r="B23" s="98" t="s">
        <v>25</v>
      </c>
      <c r="C23" s="55">
        <v>0</v>
      </c>
      <c r="D23" s="55">
        <v>5002412.32</v>
      </c>
      <c r="E23" s="55">
        <v>5002412.32</v>
      </c>
      <c r="F23" s="83">
        <f t="shared" si="1"/>
        <v>10004824.640000001</v>
      </c>
      <c r="G23" s="87"/>
      <c r="H23" s="50"/>
    </row>
    <row r="24" spans="1:26" s="14" customFormat="1" ht="14.25" customHeight="1" x14ac:dyDescent="0.25">
      <c r="A24" s="16" t="s">
        <v>10</v>
      </c>
      <c r="B24" s="17" t="s">
        <v>11</v>
      </c>
      <c r="C24" s="43">
        <f>C26*0.15</f>
        <v>13246.199999999999</v>
      </c>
      <c r="D24" s="43">
        <f t="shared" ref="D24" si="3">D26*0.15</f>
        <v>41424.480000000003</v>
      </c>
      <c r="E24" s="43">
        <f>E26*0.15</f>
        <v>28178.280000000002</v>
      </c>
      <c r="F24" s="83">
        <f t="shared" si="1"/>
        <v>82848.960000000006</v>
      </c>
      <c r="G24" s="82"/>
    </row>
    <row r="25" spans="1:26" s="107" customFormat="1" x14ac:dyDescent="0.25">
      <c r="A25" s="11" t="s">
        <v>12</v>
      </c>
      <c r="B25" s="108" t="s">
        <v>32</v>
      </c>
      <c r="C25" s="49">
        <f>C24+C17</f>
        <v>2261554.2000000002</v>
      </c>
      <c r="D25" s="49">
        <f>D24+D17</f>
        <v>6520000.0000000009</v>
      </c>
      <c r="E25" s="49">
        <f>E24+E17</f>
        <v>5218445.8000000007</v>
      </c>
      <c r="F25" s="83">
        <f t="shared" si="1"/>
        <v>14000000.000000002</v>
      </c>
      <c r="G25" s="105"/>
      <c r="H25" s="106"/>
    </row>
    <row r="26" spans="1:26" s="14" customFormat="1" x14ac:dyDescent="0.25">
      <c r="A26" s="16" t="s">
        <v>13</v>
      </c>
      <c r="B26" s="18" t="s">
        <v>14</v>
      </c>
      <c r="C26" s="43">
        <f>C19+C22</f>
        <v>88308</v>
      </c>
      <c r="D26" s="43">
        <f t="shared" ref="D26:E26" si="4">D19+D22</f>
        <v>276163.20000000001</v>
      </c>
      <c r="E26" s="43">
        <f t="shared" si="4"/>
        <v>187855.2</v>
      </c>
      <c r="F26" s="83">
        <f t="shared" si="1"/>
        <v>552326.40000000002</v>
      </c>
      <c r="G26" s="82"/>
      <c r="H26" s="68"/>
    </row>
    <row r="27" spans="1:26" s="14" customFormat="1" x14ac:dyDescent="0.25">
      <c r="A27" s="16" t="s">
        <v>15</v>
      </c>
      <c r="B27" s="18" t="s">
        <v>33</v>
      </c>
      <c r="C27" s="43">
        <f>SUM(C28-C25)</f>
        <v>11738445.800000001</v>
      </c>
      <c r="D27" s="43">
        <f>SUM(C27-D25)</f>
        <v>5218445.8</v>
      </c>
      <c r="E27" s="43">
        <f t="shared" ref="E27" si="5">SUM(D27-E25)</f>
        <v>-9.3132257461547852E-10</v>
      </c>
      <c r="F27" s="58"/>
      <c r="G27" s="76"/>
    </row>
    <row r="28" spans="1:26" s="13" customFormat="1" ht="14.25" customHeight="1" x14ac:dyDescent="0.25">
      <c r="A28" s="16" t="s">
        <v>27</v>
      </c>
      <c r="B28" s="19" t="s">
        <v>37</v>
      </c>
      <c r="C28" s="71">
        <v>14000000</v>
      </c>
      <c r="D28" s="57"/>
      <c r="E28" s="59"/>
      <c r="F28" s="59"/>
      <c r="G28" s="114"/>
      <c r="H28" s="56"/>
      <c r="I28" s="77"/>
    </row>
    <row r="29" spans="1:26" s="13" customFormat="1" ht="14.25" customHeight="1" x14ac:dyDescent="0.25">
      <c r="A29" s="47"/>
      <c r="B29" s="36"/>
      <c r="C29" s="48"/>
      <c r="D29" s="50"/>
      <c r="E29" s="50"/>
      <c r="I29" s="77"/>
      <c r="J29" s="56"/>
      <c r="L29" s="56"/>
      <c r="N29" s="56"/>
    </row>
    <row r="30" spans="1:26" x14ac:dyDescent="0.2">
      <c r="B30" s="1"/>
      <c r="C30" s="73"/>
      <c r="D30" s="20"/>
      <c r="E30" s="20"/>
      <c r="F30" s="1"/>
      <c r="G30" s="1"/>
      <c r="H30" s="1"/>
      <c r="I30" s="78"/>
      <c r="J30" s="1"/>
      <c r="K30" s="1"/>
      <c r="L30" s="1"/>
      <c r="M30" s="1"/>
      <c r="N30" s="1"/>
      <c r="O30" s="1"/>
      <c r="P30" s="1"/>
      <c r="Q30" s="1"/>
    </row>
    <row r="31" spans="1:26" x14ac:dyDescent="0.2">
      <c r="A31" s="21" t="s">
        <v>16</v>
      </c>
      <c r="B31" s="22"/>
      <c r="C31" s="72"/>
      <c r="P31" s="1"/>
      <c r="Q31" s="1"/>
    </row>
    <row r="32" spans="1:26" ht="24" customHeight="1" x14ac:dyDescent="0.2">
      <c r="A32" s="7"/>
      <c r="P32" s="1"/>
      <c r="Q32" s="1"/>
    </row>
    <row r="33" spans="1:20" s="10" customFormat="1" x14ac:dyDescent="0.25">
      <c r="A33" s="23"/>
      <c r="B33" s="24" t="s">
        <v>0</v>
      </c>
      <c r="C33" s="121">
        <v>2022</v>
      </c>
      <c r="D33" s="122"/>
      <c r="E33" s="121">
        <v>2023</v>
      </c>
      <c r="F33" s="122"/>
      <c r="G33" s="133">
        <v>2024</v>
      </c>
      <c r="H33" s="134"/>
      <c r="I33" s="132"/>
      <c r="J33" s="132"/>
      <c r="K33" s="130"/>
      <c r="L33" s="130"/>
      <c r="M33" s="115"/>
      <c r="N33" s="115"/>
    </row>
    <row r="34" spans="1:20" s="10" customFormat="1" ht="12.75" customHeight="1" x14ac:dyDescent="0.25">
      <c r="A34" s="24" t="s">
        <v>3</v>
      </c>
      <c r="B34" s="24" t="s">
        <v>17</v>
      </c>
      <c r="C34" s="24" t="s">
        <v>18</v>
      </c>
      <c r="D34" s="24" t="s">
        <v>19</v>
      </c>
      <c r="E34" s="24" t="s">
        <v>18</v>
      </c>
      <c r="F34" s="24" t="s">
        <v>19</v>
      </c>
      <c r="G34" s="24" t="s">
        <v>18</v>
      </c>
      <c r="H34" s="24" t="s">
        <v>19</v>
      </c>
      <c r="I34" s="24" t="s">
        <v>28</v>
      </c>
      <c r="J34" s="24"/>
      <c r="K34" s="116"/>
      <c r="L34" s="116"/>
      <c r="M34" s="128"/>
      <c r="N34" s="128"/>
    </row>
    <row r="35" spans="1:20" s="28" customFormat="1" ht="14.25" customHeight="1" x14ac:dyDescent="0.2">
      <c r="A35" s="25">
        <v>1</v>
      </c>
      <c r="B35" s="26" t="s">
        <v>30</v>
      </c>
      <c r="C35" s="53">
        <f>C25</f>
        <v>2261554.2000000002</v>
      </c>
      <c r="D35" s="52"/>
      <c r="E35" s="53">
        <f>D25</f>
        <v>6520000.0000000009</v>
      </c>
      <c r="F35" s="52"/>
      <c r="G35" s="51">
        <f>E25</f>
        <v>5218445.8000000007</v>
      </c>
      <c r="H35" s="52"/>
      <c r="I35" s="51">
        <f>SUM(C35,E35,G35)</f>
        <v>14000000.000000002</v>
      </c>
      <c r="J35" s="52"/>
      <c r="K35" s="117"/>
      <c r="L35" s="112"/>
      <c r="M35" s="111"/>
      <c r="N35" s="118"/>
    </row>
    <row r="36" spans="1:20" s="28" customFormat="1" ht="14.25" customHeight="1" x14ac:dyDescent="0.25">
      <c r="A36" s="25">
        <v>2</v>
      </c>
      <c r="B36" s="29" t="s">
        <v>20</v>
      </c>
      <c r="C36" s="53">
        <f>C37+C38</f>
        <v>2261554.2000000002</v>
      </c>
      <c r="D36" s="27">
        <f>C36/C35*100</f>
        <v>100</v>
      </c>
      <c r="E36" s="53">
        <f>E37+E38</f>
        <v>6520000.0000000009</v>
      </c>
      <c r="F36" s="27">
        <f>E36/E35*100</f>
        <v>100</v>
      </c>
      <c r="G36" s="53">
        <f>G37+G38</f>
        <v>5218445.8000000007</v>
      </c>
      <c r="H36" s="27">
        <f>G36/G35*100</f>
        <v>100</v>
      </c>
      <c r="I36" s="51">
        <f t="shared" ref="I36:I38" si="6">SUM(C36,E36,G36)</f>
        <v>14000000.000000002</v>
      </c>
      <c r="J36" s="27">
        <v>100</v>
      </c>
      <c r="K36" s="111"/>
      <c r="L36" s="119"/>
      <c r="M36" s="111"/>
      <c r="N36" s="119"/>
    </row>
    <row r="37" spans="1:20" s="28" customFormat="1" ht="13.5" customHeight="1" x14ac:dyDescent="0.25">
      <c r="A37" s="30" t="s">
        <v>21</v>
      </c>
      <c r="B37" s="31" t="s">
        <v>43</v>
      </c>
      <c r="C37" s="54">
        <f>C35*70/100</f>
        <v>1583087.94</v>
      </c>
      <c r="D37" s="61">
        <v>70</v>
      </c>
      <c r="E37" s="54">
        <f>E35*70/100</f>
        <v>4564000.0000000009</v>
      </c>
      <c r="F37" s="61">
        <v>70</v>
      </c>
      <c r="G37" s="54">
        <f>G35*70/100</f>
        <v>3652912.0600000005</v>
      </c>
      <c r="H37" s="61">
        <v>70</v>
      </c>
      <c r="I37" s="51">
        <f t="shared" si="6"/>
        <v>9800000.0000000019</v>
      </c>
      <c r="J37" s="61">
        <v>70</v>
      </c>
      <c r="K37" s="112"/>
      <c r="L37" s="120"/>
      <c r="M37" s="112"/>
      <c r="N37" s="120"/>
    </row>
    <row r="38" spans="1:20" s="28" customFormat="1" ht="15" customHeight="1" x14ac:dyDescent="0.25">
      <c r="A38" s="30" t="s">
        <v>22</v>
      </c>
      <c r="B38" s="63" t="s">
        <v>26</v>
      </c>
      <c r="C38" s="54">
        <f>C35*30/100</f>
        <v>678466.26</v>
      </c>
      <c r="D38" s="60">
        <v>30</v>
      </c>
      <c r="E38" s="54">
        <f>E35*30/100</f>
        <v>1956000.0000000002</v>
      </c>
      <c r="F38" s="61">
        <f>E38/E35*100</f>
        <v>30</v>
      </c>
      <c r="G38" s="54">
        <f>G35*30/100</f>
        <v>1565533.7400000002</v>
      </c>
      <c r="H38" s="61">
        <f>G38/G35*100</f>
        <v>30</v>
      </c>
      <c r="I38" s="51">
        <f t="shared" si="6"/>
        <v>4200000</v>
      </c>
      <c r="J38" s="61">
        <v>30</v>
      </c>
      <c r="K38" s="112"/>
      <c r="L38" s="120"/>
      <c r="M38" s="112"/>
      <c r="N38" s="120"/>
    </row>
    <row r="39" spans="1:20" s="28" customFormat="1" ht="18" customHeight="1" x14ac:dyDescent="0.25">
      <c r="A39" s="25">
        <v>3</v>
      </c>
      <c r="B39" s="29" t="s">
        <v>23</v>
      </c>
      <c r="C39" s="27">
        <v>0</v>
      </c>
      <c r="D39" s="62">
        <v>0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119"/>
      <c r="L39" s="119"/>
      <c r="M39" s="119"/>
      <c r="N39" s="119"/>
    </row>
    <row r="40" spans="1:20" x14ac:dyDescent="0.2">
      <c r="A40" s="21"/>
      <c r="B40" s="32"/>
      <c r="C40" s="33"/>
      <c r="D40" s="34"/>
      <c r="E40" s="34"/>
      <c r="F40" s="1"/>
      <c r="G40" s="1"/>
      <c r="H40" s="1"/>
      <c r="I40" s="75"/>
      <c r="J40" s="32"/>
      <c r="K40" s="35"/>
      <c r="L40" s="34"/>
      <c r="M40" s="34"/>
      <c r="N40" s="34"/>
      <c r="O40" s="34"/>
      <c r="P40" s="34"/>
      <c r="Q40" s="34"/>
    </row>
    <row r="41" spans="1:20" x14ac:dyDescent="0.2">
      <c r="A41" s="21"/>
      <c r="B41" s="32"/>
      <c r="C41" s="33"/>
      <c r="E41" s="34"/>
      <c r="F41" s="1"/>
      <c r="G41" s="1"/>
      <c r="H41" s="1"/>
      <c r="I41" s="75"/>
      <c r="J41" s="32"/>
      <c r="K41" s="35"/>
      <c r="L41" s="34"/>
      <c r="M41" s="34"/>
      <c r="N41" s="34"/>
      <c r="O41" s="34"/>
      <c r="P41" s="34"/>
      <c r="Q41" s="34"/>
    </row>
    <row r="42" spans="1:20" x14ac:dyDescent="0.2">
      <c r="A42" s="21"/>
      <c r="B42" s="32"/>
      <c r="C42" s="35"/>
      <c r="E42" s="34"/>
      <c r="F42" s="1"/>
      <c r="G42" s="1"/>
      <c r="H42" s="1"/>
      <c r="I42" s="75"/>
      <c r="J42" s="32"/>
      <c r="K42" s="35"/>
      <c r="L42" s="34"/>
      <c r="M42" s="34"/>
      <c r="N42" s="34"/>
      <c r="O42" s="34"/>
      <c r="P42" s="34"/>
      <c r="Q42" s="34"/>
    </row>
    <row r="43" spans="1:20" x14ac:dyDescent="0.2">
      <c r="D43" s="1"/>
      <c r="L43" s="1"/>
      <c r="M43" s="1"/>
      <c r="N43" s="1"/>
      <c r="O43" s="1"/>
      <c r="P43" s="1"/>
      <c r="Q43" s="1"/>
    </row>
    <row r="44" spans="1:20" x14ac:dyDescent="0.2">
      <c r="D44" s="1"/>
      <c r="L44" s="1"/>
      <c r="M44" s="1"/>
      <c r="N44" s="1"/>
      <c r="O44" s="1"/>
      <c r="P44" s="1"/>
      <c r="Q44" s="1"/>
    </row>
    <row r="45" spans="1:20" x14ac:dyDescent="0.2">
      <c r="B45" s="1"/>
      <c r="C45" s="1"/>
      <c r="D45" s="1"/>
      <c r="E45" s="1"/>
      <c r="F45" s="1"/>
      <c r="G45" s="1"/>
      <c r="H45" s="1"/>
      <c r="I45" s="78"/>
      <c r="J45" s="1"/>
      <c r="K45" s="1"/>
      <c r="L45" s="1"/>
      <c r="M45" s="1"/>
      <c r="N45" s="1"/>
      <c r="O45" s="1"/>
      <c r="P45" s="1"/>
      <c r="Q45" s="1"/>
    </row>
    <row r="46" spans="1:20" x14ac:dyDescent="0.2">
      <c r="B46" s="1"/>
      <c r="C46" s="1"/>
      <c r="D46" s="2"/>
      <c r="E46" s="1"/>
      <c r="F46" s="1"/>
      <c r="G46" s="1"/>
      <c r="H46" s="1"/>
      <c r="I46" s="78"/>
      <c r="J46" s="1"/>
      <c r="K46" s="1"/>
      <c r="L46" s="1"/>
      <c r="M46" s="1"/>
      <c r="N46" s="1"/>
      <c r="O46" s="1"/>
      <c r="P46" s="1"/>
      <c r="Q46" s="1"/>
    </row>
    <row r="47" spans="1:20" x14ac:dyDescent="0.2">
      <c r="B47" s="1"/>
      <c r="C47" s="1"/>
      <c r="D47" s="9"/>
      <c r="E47" s="1"/>
      <c r="F47" s="1"/>
      <c r="G47" s="1"/>
      <c r="H47" s="1"/>
      <c r="I47" s="78"/>
      <c r="J47" s="1"/>
      <c r="K47" s="1"/>
      <c r="L47" s="1"/>
      <c r="M47" s="1"/>
      <c r="N47" s="1"/>
      <c r="O47" s="1"/>
      <c r="P47" s="1"/>
      <c r="Q47" s="1"/>
    </row>
    <row r="48" spans="1:20" s="2" customFormat="1" x14ac:dyDescent="0.2">
      <c r="D48" s="9"/>
      <c r="I48" s="89"/>
      <c r="T48" s="22"/>
    </row>
    <row r="49" spans="1:21" s="9" customFormat="1" ht="15" x14ac:dyDescent="0.2">
      <c r="D49" s="1"/>
      <c r="I49" s="86"/>
      <c r="M49" s="66"/>
      <c r="N49" s="66"/>
      <c r="O49" s="66"/>
      <c r="P49" s="66"/>
    </row>
    <row r="50" spans="1:21" s="9" customFormat="1" ht="15" customHeight="1" x14ac:dyDescent="0.2">
      <c r="D50" s="37"/>
      <c r="H50" s="131"/>
      <c r="I50" s="86"/>
      <c r="M50" s="67"/>
      <c r="N50" s="67"/>
      <c r="O50" s="66"/>
      <c r="P50" s="66"/>
    </row>
    <row r="51" spans="1:21" ht="12.75" customHeight="1" x14ac:dyDescent="0.2">
      <c r="B51" s="1"/>
      <c r="C51" s="1"/>
      <c r="D51" s="38"/>
      <c r="E51" s="1"/>
      <c r="F51" s="1"/>
      <c r="G51" s="1"/>
      <c r="H51" s="131"/>
      <c r="I51" s="78"/>
      <c r="J51" s="1"/>
      <c r="K51" s="1"/>
      <c r="L51" s="1"/>
      <c r="M51" s="1"/>
      <c r="N51" s="1"/>
      <c r="O51" s="1"/>
      <c r="P51" s="1"/>
      <c r="Q51" s="1"/>
      <c r="S51" s="4"/>
    </row>
    <row r="52" spans="1:21" x14ac:dyDescent="0.2">
      <c r="B52" s="1"/>
      <c r="C52" s="37"/>
      <c r="D52" s="37"/>
      <c r="E52" s="37"/>
      <c r="F52" s="37"/>
      <c r="G52" s="37"/>
      <c r="H52" s="131"/>
      <c r="I52" s="90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</row>
    <row r="53" spans="1:21" s="9" customFormat="1" x14ac:dyDescent="0.2">
      <c r="C53" s="38"/>
      <c r="D53" s="1"/>
      <c r="E53" s="38"/>
      <c r="F53" s="38"/>
      <c r="G53" s="38"/>
      <c r="H53" s="38"/>
      <c r="I53" s="86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</row>
    <row r="54" spans="1:21" x14ac:dyDescent="0.2">
      <c r="B54" s="1"/>
      <c r="C54" s="37"/>
      <c r="E54" s="37"/>
      <c r="F54" s="37"/>
      <c r="G54" s="37"/>
      <c r="H54" s="37"/>
      <c r="I54" s="91"/>
      <c r="J54" s="37"/>
      <c r="K54" s="37"/>
      <c r="L54" s="37"/>
      <c r="M54" s="37"/>
      <c r="N54" s="37"/>
      <c r="O54" s="37"/>
      <c r="P54" s="37"/>
      <c r="Q54" s="37"/>
      <c r="R54" s="37"/>
      <c r="S54" s="4"/>
      <c r="T54" s="37"/>
      <c r="U54" s="37"/>
    </row>
    <row r="55" spans="1:21" x14ac:dyDescent="0.2">
      <c r="B55" s="1"/>
      <c r="C55" s="1"/>
      <c r="E55" s="1"/>
      <c r="F55" s="1"/>
      <c r="G55" s="1"/>
      <c r="H55" s="1"/>
      <c r="I55" s="78"/>
      <c r="J55" s="1"/>
      <c r="K55" s="1"/>
      <c r="L55" s="1"/>
      <c r="M55" s="1"/>
      <c r="N55" s="1"/>
      <c r="O55" s="1"/>
      <c r="P55" s="1"/>
      <c r="Q55" s="1"/>
      <c r="S55" s="39"/>
    </row>
    <row r="57" spans="1:21" ht="14.25" x14ac:dyDescent="0.2">
      <c r="A57" s="40"/>
    </row>
    <row r="60" spans="1:21" x14ac:dyDescent="0.2">
      <c r="D60" s="1"/>
    </row>
    <row r="61" spans="1:21" x14ac:dyDescent="0.2">
      <c r="D61" s="1"/>
    </row>
    <row r="62" spans="1:21" x14ac:dyDescent="0.2">
      <c r="B62" s="1"/>
      <c r="C62" s="1"/>
      <c r="D62" s="1"/>
      <c r="E62" s="1"/>
      <c r="F62" s="1"/>
      <c r="G62" s="1"/>
      <c r="H62" s="1"/>
      <c r="I62" s="78"/>
      <c r="J62" s="1"/>
      <c r="K62" s="1"/>
      <c r="L62" s="1"/>
      <c r="M62" s="1"/>
      <c r="N62" s="1"/>
      <c r="O62" s="1"/>
      <c r="P62" s="1"/>
      <c r="Q62" s="1"/>
    </row>
    <row r="63" spans="1:21" x14ac:dyDescent="0.2">
      <c r="B63" s="1"/>
      <c r="C63" s="1"/>
      <c r="D63" s="1"/>
      <c r="E63" s="1"/>
      <c r="F63" s="1"/>
      <c r="G63" s="1"/>
      <c r="H63" s="1"/>
      <c r="I63" s="78"/>
      <c r="J63" s="1"/>
      <c r="K63" s="1"/>
      <c r="L63" s="1"/>
      <c r="M63" s="1"/>
      <c r="N63" s="1"/>
      <c r="O63" s="1"/>
      <c r="P63" s="1"/>
      <c r="Q63" s="1"/>
    </row>
    <row r="64" spans="1:21" x14ac:dyDescent="0.2">
      <c r="B64" s="1"/>
      <c r="C64" s="1"/>
      <c r="D64" s="1"/>
      <c r="E64" s="1"/>
      <c r="F64" s="1"/>
      <c r="G64" s="1"/>
      <c r="H64" s="1"/>
      <c r="I64" s="78"/>
      <c r="J64" s="1"/>
      <c r="K64" s="1"/>
      <c r="L64" s="1"/>
      <c r="M64" s="1"/>
      <c r="N64" s="1"/>
      <c r="O64" s="1"/>
      <c r="P64" s="1"/>
      <c r="Q64" s="1"/>
    </row>
    <row r="65" spans="4:9" s="1" customFormat="1" x14ac:dyDescent="0.2">
      <c r="I65" s="78"/>
    </row>
    <row r="66" spans="4:9" s="1" customFormat="1" x14ac:dyDescent="0.2">
      <c r="I66" s="78"/>
    </row>
    <row r="67" spans="4:9" s="1" customFormat="1" x14ac:dyDescent="0.2">
      <c r="I67" s="78"/>
    </row>
    <row r="68" spans="4:9" s="1" customFormat="1" x14ac:dyDescent="0.2">
      <c r="D68" s="4"/>
      <c r="I68" s="78"/>
    </row>
    <row r="69" spans="4:9" s="1" customFormat="1" x14ac:dyDescent="0.2">
      <c r="D69" s="4"/>
      <c r="I69" s="78"/>
    </row>
  </sheetData>
  <mergeCells count="12">
    <mergeCell ref="M34:N34"/>
    <mergeCell ref="L2:O2"/>
    <mergeCell ref="K33:L33"/>
    <mergeCell ref="H50:H52"/>
    <mergeCell ref="I33:J33"/>
    <mergeCell ref="G33:H33"/>
    <mergeCell ref="G2:J2"/>
    <mergeCell ref="E33:F33"/>
    <mergeCell ref="A13:A15"/>
    <mergeCell ref="B13:B15"/>
    <mergeCell ref="C33:D33"/>
    <mergeCell ref="C13:F13"/>
  </mergeCells>
  <pageMargins left="0.7" right="0.7" top="0.75" bottom="0.75" header="0.3" footer="0.3"/>
  <pageSetup scale="2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Leht1</vt:lpstr>
      <vt:lpstr>Leht1!Tekst6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Feldman</dc:creator>
  <cp:lastModifiedBy>Jüri Lõssenko</cp:lastModifiedBy>
  <cp:lastPrinted>2019-11-28T08:43:16Z</cp:lastPrinted>
  <dcterms:created xsi:type="dcterms:W3CDTF">2015-03-18T14:42:54Z</dcterms:created>
  <dcterms:modified xsi:type="dcterms:W3CDTF">2022-09-14T09:58:19Z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delta_regDateTime">
    <vt:lpwstr>{reg. kpv}</vt:lpwstr>
  </property>
  <property fmtid="{D5CDD505-2E9C-101B-9397-08002B2CF9AE}" pid="4" name="delta_regNumber">
    <vt:lpwstr>{viit}</vt:lpwstr>
  </property>
</Properties>
</file>